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80" windowHeight="10830" activeTab="0"/>
  </bookViews>
  <sheets>
    <sheet name="Darstellung" sheetId="1" r:id="rId1"/>
    <sheet name="Protokoll" sheetId="2" r:id="rId2"/>
    <sheet name="Anleitung" sheetId="3" r:id="rId3"/>
  </sheets>
  <definedNames>
    <definedName name="_xlnm.Print_Area" localSheetId="1">'Protokoll'!$A$1:$X$40</definedName>
  </definedNames>
  <calcPr fullCalcOnLoad="1"/>
</workbook>
</file>

<file path=xl/sharedStrings.xml><?xml version="1.0" encoding="utf-8"?>
<sst xmlns="http://schemas.openxmlformats.org/spreadsheetml/2006/main" count="75" uniqueCount="46">
  <si>
    <t>:</t>
  </si>
  <si>
    <t>Serie 1</t>
  </si>
  <si>
    <t>Serie 2</t>
  </si>
  <si>
    <t>Serie 3</t>
  </si>
  <si>
    <t>Serie 4</t>
  </si>
  <si>
    <t>Diff.</t>
  </si>
  <si>
    <t>1</t>
  </si>
  <si>
    <t>2</t>
  </si>
  <si>
    <t>3</t>
  </si>
  <si>
    <t>4</t>
  </si>
  <si>
    <t>5</t>
  </si>
  <si>
    <t>Stechen</t>
  </si>
  <si>
    <t>Luftpistole</t>
  </si>
  <si>
    <t>Ringe</t>
  </si>
  <si>
    <t>Bemerkungen:</t>
  </si>
  <si>
    <t>Punkte</t>
  </si>
  <si>
    <t>Hoch
rech
nung</t>
  </si>
  <si>
    <t xml:space="preserve"> </t>
  </si>
  <si>
    <t>Luftgewehr</t>
  </si>
  <si>
    <t>Vereinsname (1):</t>
  </si>
  <si>
    <t>Vereinsname (2):</t>
  </si>
  <si>
    <t>Ges.</t>
  </si>
  <si>
    <t>Ringergebnis:</t>
  </si>
  <si>
    <t>Stechergebnis Pos. Nr.:</t>
  </si>
  <si>
    <t>Austragungsort  /  Datum</t>
  </si>
  <si>
    <t xml:space="preserve">Unterschrift M-Führer (1)        </t>
  </si>
  <si>
    <t xml:space="preserve">       Unterschrift M-Führer (2)</t>
  </si>
  <si>
    <t xml:space="preserve">        Unterschrift Kampfrichter</t>
  </si>
  <si>
    <t>Folgende Dinge sind noch einzutragen:</t>
  </si>
  <si>
    <t>Im Ansagetext sind die XXX durch den Vereinsnamen auszutauschen.</t>
  </si>
  <si>
    <t>Im Ansagetext sind die ZZZ durch die Disziplin auszutauschen.</t>
  </si>
  <si>
    <t>Im Protokoll sind die Namen der Schützen einzutragen, sie werden automatisch in die anderen Arbeitsblätter übernommen.</t>
  </si>
  <si>
    <t>Beim Stechen werden die Ergebnisse vom Stechen in das Protokoll eingetragen.</t>
  </si>
  <si>
    <t>Im Protokoll sind die Schützen mit einem S für Stammschütze oder einem E für Ersatzschütze zu kennzeichnen.</t>
  </si>
  <si>
    <t>Im Protokoll sind die Vereinsnamen einzutragen, sie werden ebenfalls in die anderen Arbeitsblätter übernommen.</t>
  </si>
  <si>
    <t>Im Protokoll ist ein Kreuz vor die entsprechende Disziplin zu setzen.</t>
  </si>
  <si>
    <t>Den Ansagetext ausdrucken und vor Wettkampfbeginn verlesen.</t>
  </si>
  <si>
    <t>Während des Wettkampfes müssen die Serien unter Darstellung eingetragen werden.</t>
  </si>
  <si>
    <t>Nach Beendigung des Wettkampfes das fertige Protokoll ausdrucken, unterschreiben lassen und an Manfred Jankowski faxen</t>
  </si>
  <si>
    <t>Im Ansagetext sind die YYY durch den Ort auszutauschen.</t>
  </si>
  <si>
    <t>Per Fax an Jens Voß 03222 9859 832 oder als pdf  Datei an jens.voss@nwdsb.de</t>
  </si>
  <si>
    <t>Verbandspoberliga</t>
  </si>
  <si>
    <t>Verbandsliga</t>
  </si>
  <si>
    <t>Als Fernwettkampf ausgetragen</t>
  </si>
  <si>
    <t>ja</t>
  </si>
  <si>
    <t>nein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</si>
</sst>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000"/>
  </numFmts>
  <fonts count="71">
    <font>
      <sz val="10"/>
      <name val="Arial"/>
      <family val="0"/>
    </font>
    <font>
      <sz val="32"/>
      <color indexed="12"/>
      <name val="Arial"/>
      <family val="2"/>
    </font>
    <font>
      <sz val="32"/>
      <color indexed="8"/>
      <name val="Arial"/>
      <family val="2"/>
    </font>
    <font>
      <sz val="32"/>
      <color indexed="13"/>
      <name val="Arial"/>
      <family val="2"/>
    </font>
    <font>
      <sz val="28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sz val="24"/>
      <color indexed="13"/>
      <name val="Arial"/>
      <family val="2"/>
    </font>
    <font>
      <sz val="2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32"/>
      <name val="Arial"/>
      <family val="2"/>
    </font>
    <font>
      <sz val="8"/>
      <name val="Arial"/>
      <family val="2"/>
    </font>
    <font>
      <b/>
      <sz val="12"/>
      <name val="Tms Rmn"/>
      <family val="0"/>
    </font>
    <font>
      <b/>
      <u val="single"/>
      <sz val="24"/>
      <name val="Times New Roman"/>
      <family val="1"/>
    </font>
    <font>
      <u val="single"/>
      <sz val="12"/>
      <name val="Tms Rmn"/>
      <family val="0"/>
    </font>
    <font>
      <b/>
      <u val="single"/>
      <sz val="18"/>
      <name val="Tms Rmn"/>
      <family val="0"/>
    </font>
    <font>
      <b/>
      <sz val="14"/>
      <name val="Arial Black"/>
      <family val="2"/>
    </font>
    <font>
      <sz val="12"/>
      <name val="Arial Black"/>
      <family val="2"/>
    </font>
    <font>
      <sz val="20"/>
      <name val="Arial Black"/>
      <family val="2"/>
    </font>
    <font>
      <sz val="6"/>
      <name val="Arial"/>
      <family val="2"/>
    </font>
    <font>
      <b/>
      <sz val="24"/>
      <name val="Arial Black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color indexed="9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Times New Roman"/>
      <family val="0"/>
    </font>
    <font>
      <b/>
      <u val="single"/>
      <sz val="20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74" fontId="1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74" fontId="3" fillId="33" borderId="12" xfId="0" applyNumberFormat="1" applyFont="1" applyFill="1" applyBorder="1" applyAlignment="1" applyProtection="1">
      <alignment horizontal="center" vertical="center"/>
      <protection locked="0"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 locked="0"/>
    </xf>
    <xf numFmtId="174" fontId="1" fillId="35" borderId="14" xfId="0" applyNumberFormat="1" applyFont="1" applyFill="1" applyBorder="1" applyAlignment="1" applyProtection="1">
      <alignment horizontal="center" vertical="center"/>
      <protection locked="0"/>
    </xf>
    <xf numFmtId="1" fontId="1" fillId="36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8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9" fillId="0" borderId="37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1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1" xfId="0" applyBorder="1" applyAlignment="1">
      <alignment/>
    </xf>
    <xf numFmtId="0" fontId="32" fillId="0" borderId="0" xfId="0" applyFont="1" applyAlignment="1">
      <alignment/>
    </xf>
    <xf numFmtId="1" fontId="0" fillId="0" borderId="42" xfId="0" applyNumberFormat="1" applyFill="1" applyBorder="1" applyAlignment="1" applyProtection="1">
      <alignment horizontal="center" vertical="center"/>
      <protection locked="0"/>
    </xf>
    <xf numFmtId="1" fontId="0" fillId="0" borderId="36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/>
    </xf>
    <xf numFmtId="1" fontId="3" fillId="33" borderId="43" xfId="0" applyNumberFormat="1" applyFont="1" applyFill="1" applyBorder="1" applyAlignment="1" applyProtection="1">
      <alignment horizontal="center" vertical="center"/>
      <protection locked="0"/>
    </xf>
    <xf numFmtId="49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5" borderId="45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 applyProtection="1">
      <alignment horizontal="center" vertical="center"/>
      <protection locked="0"/>
    </xf>
    <xf numFmtId="1" fontId="0" fillId="0" borderId="35" xfId="0" applyNumberFormat="1" applyFill="1" applyBorder="1" applyAlignment="1" applyProtection="1">
      <alignment horizontal="center" vertical="center"/>
      <protection locked="0"/>
    </xf>
    <xf numFmtId="1" fontId="3" fillId="38" borderId="12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3" fillId="38" borderId="46" xfId="0" applyNumberFormat="1" applyFont="1" applyFill="1" applyBorder="1" applyAlignment="1">
      <alignment horizontal="center" vertical="center"/>
    </xf>
    <xf numFmtId="1" fontId="1" fillId="35" borderId="47" xfId="0" applyNumberFormat="1" applyFont="1" applyFill="1" applyBorder="1" applyAlignment="1" applyProtection="1">
      <alignment horizontal="center" vertical="center"/>
      <protection locked="0"/>
    </xf>
    <xf numFmtId="1" fontId="1" fillId="36" borderId="48" xfId="0" applyNumberFormat="1" applyFont="1" applyFill="1" applyBorder="1" applyAlignment="1">
      <alignment horizontal="center" vertical="center"/>
    </xf>
    <xf numFmtId="1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1" fillId="0" borderId="0" xfId="0" applyFont="1" applyFill="1" applyAlignment="1">
      <alignment horizontal="right"/>
    </xf>
    <xf numFmtId="0" fontId="33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right"/>
    </xf>
    <xf numFmtId="1" fontId="16" fillId="39" borderId="17" xfId="0" applyNumberFormat="1" applyFont="1" applyFill="1" applyBorder="1" applyAlignment="1" applyProtection="1">
      <alignment horizontal="center" vertical="center"/>
      <protection locked="0"/>
    </xf>
    <xf numFmtId="1" fontId="16" fillId="39" borderId="50" xfId="0" applyNumberFormat="1" applyFont="1" applyFill="1" applyBorder="1" applyAlignment="1" applyProtection="1">
      <alignment horizontal="center" vertical="center"/>
      <protection locked="0"/>
    </xf>
    <xf numFmtId="1" fontId="16" fillId="40" borderId="17" xfId="0" applyNumberFormat="1" applyFont="1" applyFill="1" applyBorder="1" applyAlignment="1" applyProtection="1">
      <alignment horizontal="center" vertical="center"/>
      <protection locked="0"/>
    </xf>
    <xf numFmtId="1" fontId="16" fillId="40" borderId="50" xfId="0" applyNumberFormat="1" applyFont="1" applyFill="1" applyBorder="1" applyAlignment="1" applyProtection="1">
      <alignment horizontal="center" vertical="center"/>
      <protection locked="0"/>
    </xf>
    <xf numFmtId="49" fontId="5" fillId="34" borderId="5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8" fillId="35" borderId="52" xfId="0" applyFont="1" applyFill="1" applyBorder="1" applyAlignment="1" applyProtection="1">
      <alignment horizontal="center" vertical="center"/>
      <protection locked="0"/>
    </xf>
    <xf numFmtId="0" fontId="8" fillId="35" borderId="53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wrapText="1"/>
    </xf>
    <xf numFmtId="49" fontId="5" fillId="34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49" fontId="0" fillId="0" borderId="54" xfId="0" applyNumberForma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/>
    </xf>
    <xf numFmtId="0" fontId="29" fillId="0" borderId="4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FFFF99"/>
      <rgbColor rgb="00FF0000"/>
      <rgbColor rgb="002323DC"/>
      <rgbColor rgb="000047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66675</xdr:rowOff>
    </xdr:from>
    <xdr:to>
      <xdr:col>10</xdr:col>
      <xdr:colOff>76200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42900"/>
          <a:ext cx="4010025" cy="5238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Nordwestdeutscher Schützenbund e.V.</a:t>
          </a:r>
          <a:r>
            <a:rPr lang="en-US" cap="none" sz="2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Landesverbandsliga - Ergebnisprotokoll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selection activeCell="J2" sqref="J2"/>
    </sheetView>
  </sheetViews>
  <sheetFormatPr defaultColWidth="11.421875" defaultRowHeight="12.75"/>
  <cols>
    <col min="1" max="1" width="2.7109375" style="0" customWidth="1"/>
    <col min="2" max="2" width="32.57421875" style="0" customWidth="1"/>
    <col min="3" max="6" width="12.7109375" style="0" customWidth="1"/>
    <col min="7" max="7" width="14.140625" style="0" bestFit="1" customWidth="1"/>
    <col min="8" max="8" width="11.7109375" style="0" bestFit="1" customWidth="1"/>
    <col min="9" max="9" width="10.00390625" style="0" customWidth="1"/>
    <col min="10" max="10" width="12.7109375" style="5" customWidth="1"/>
    <col min="11" max="11" width="11.421875" style="0" hidden="1" customWidth="1"/>
    <col min="12" max="12" width="12.421875" style="0" bestFit="1" customWidth="1"/>
  </cols>
  <sheetData>
    <row r="1" spans="2:12" ht="44.25" customHeight="1" thickBot="1">
      <c r="B1" s="10">
        <f>Protokoll!A10</f>
        <v>0</v>
      </c>
      <c r="C1" s="129">
        <f>H4+H6+H8+H10+H12</f>
        <v>0</v>
      </c>
      <c r="D1" s="11" t="s">
        <v>0</v>
      </c>
      <c r="E1" s="130">
        <f>H5+H7+H9+H11+H13</f>
        <v>0</v>
      </c>
      <c r="F1" s="149">
        <f>Protokoll!Q10</f>
        <v>0</v>
      </c>
      <c r="G1" s="150"/>
      <c r="H1" s="151"/>
      <c r="I1" s="18"/>
      <c r="L1" s="152" t="s">
        <v>16</v>
      </c>
    </row>
    <row r="2" spans="2:12" ht="23.25" customHeight="1" thickBot="1">
      <c r="B2" s="1"/>
      <c r="C2" s="1"/>
      <c r="D2" s="1"/>
      <c r="E2" s="1"/>
      <c r="F2" s="1"/>
      <c r="G2" s="1"/>
      <c r="L2" s="152"/>
    </row>
    <row r="3" spans="1:12" ht="22.5" customHeight="1" thickBot="1">
      <c r="A3" s="2"/>
      <c r="B3" s="120"/>
      <c r="C3" s="19" t="s">
        <v>1</v>
      </c>
      <c r="D3" s="20" t="s">
        <v>2</v>
      </c>
      <c r="E3" s="20" t="s">
        <v>3</v>
      </c>
      <c r="F3" s="20" t="s">
        <v>4</v>
      </c>
      <c r="G3" s="20" t="s">
        <v>11</v>
      </c>
      <c r="H3" s="20" t="s">
        <v>15</v>
      </c>
      <c r="I3" s="20" t="s">
        <v>5</v>
      </c>
      <c r="J3" s="21" t="s">
        <v>13</v>
      </c>
      <c r="L3" s="152"/>
    </row>
    <row r="4" spans="1:12" ht="36.75" customHeight="1">
      <c r="A4" s="147" t="s">
        <v>6</v>
      </c>
      <c r="B4" s="122">
        <f>Protokoll!C17</f>
        <v>0</v>
      </c>
      <c r="C4" s="121"/>
      <c r="D4" s="12"/>
      <c r="E4" s="12"/>
      <c r="F4" s="12"/>
      <c r="G4" s="13">
        <f>IF(Protokoll!E27=1,Protokoll!K27,IF(Protokoll!E28=1,Protokoll!K28,IF(Protokoll!E29=1,Protokoll!K29,"")))</f>
      </c>
      <c r="H4" s="127">
        <f>IF(K4=0,0,IF(K4=K5,0,IF(K4&gt;K5,1,0)))</f>
        <v>0</v>
      </c>
      <c r="I4" s="145">
        <f>ABS(K4-K5)</f>
        <v>0</v>
      </c>
      <c r="J4" s="14">
        <f>SUM(C4:F4)</f>
        <v>0</v>
      </c>
      <c r="K4" s="131">
        <f>IF(AND(F4&gt;0,F5&gt;0),SUM(C4:G4),IF(AND(E4&gt;0,E5&gt;0),SUM(C4:E4),IF(AND(D4&gt;0,D5&gt;0),C4+D4,IF(AND(C4&gt;0,C5&gt;0),C4,0))))</f>
        <v>0</v>
      </c>
      <c r="L4" s="134">
        <f>IF(F4&gt;0,"",IF(E4&gt;0,SUM(C4:E4)+ROUNDDOWN(SUM(C4:E4)/3,0),IF(D4&gt;0,SUM(C4:D4)+ROUNDDOWN(SUM(C4:D4)/2,0)*2,IF(C4&gt;0,C4*4,""))))</f>
      </c>
    </row>
    <row r="5" spans="1:12" ht="36.75" customHeight="1" thickBot="1">
      <c r="A5" s="154"/>
      <c r="B5" s="123">
        <f>Protokoll!T17</f>
        <v>0</v>
      </c>
      <c r="C5" s="22"/>
      <c r="D5" s="15"/>
      <c r="E5" s="15"/>
      <c r="F5" s="15"/>
      <c r="G5" s="16">
        <f>IF(Protokoll!E27=1,Protokoll!O27,IF(Protokoll!E28=1,Protokoll!O28,IF(Protokoll!E29=1,Protokoll!O29,"")))</f>
      </c>
      <c r="H5" s="128">
        <f>IF(K5=0,0,IF(K5=K4,0,IF(K5&gt;K4,1,0)))</f>
        <v>0</v>
      </c>
      <c r="I5" s="146"/>
      <c r="J5" s="17">
        <f aca="true" t="shared" si="0" ref="J5:J13">SUM(C5:F5)</f>
        <v>0</v>
      </c>
      <c r="K5" s="132">
        <f>IF(AND(F5&gt;0,F4&gt;0),SUM(C5:G5),IF(AND(E5&gt;0,E4&gt;0),SUM(C5:E5),IF(AND(D5&gt;0,D4&gt;0),C5+D5,IF(AND(C5&gt;0,C4&gt;0),C5,0))))</f>
        <v>0</v>
      </c>
      <c r="L5" s="133">
        <f>IF(F5&gt;0,"",IF(E5&gt;0,SUM(C5:E5)+ROUNDDOWN(SUM(C5:E5)/3,0),IF(D5&gt;0,SUM(C5:D5)+ROUNDDOWN(SUM(C5:D5)/2,0)*2,IF(C5&gt;0,C5*4,""))))</f>
      </c>
    </row>
    <row r="6" spans="1:12" ht="36.75" customHeight="1">
      <c r="A6" s="147" t="s">
        <v>7</v>
      </c>
      <c r="B6" s="122">
        <f>Protokoll!C18</f>
        <v>0</v>
      </c>
      <c r="C6" s="121"/>
      <c r="D6" s="12"/>
      <c r="E6" s="12"/>
      <c r="F6" s="12"/>
      <c r="G6" s="13">
        <f>IF(Protokoll!E27=2,Protokoll!K27,IF(Protokoll!E28=2,Protokoll!K28,IF(Protokoll!E29=2,Protokoll!K29,"")))</f>
      </c>
      <c r="H6" s="127">
        <f>IF(K6=0,0,IF(K6=K7,0,IF(K6&gt;K7,1,0)))</f>
        <v>0</v>
      </c>
      <c r="I6" s="145">
        <f>ABS(K6-K7)</f>
        <v>0</v>
      </c>
      <c r="J6" s="14">
        <f t="shared" si="0"/>
        <v>0</v>
      </c>
      <c r="K6" s="131">
        <f>IF(AND(F6&gt;0,F7&gt;0),SUM(C6:G6),IF(AND(E6&gt;0,E7&gt;0),SUM(C6:E6),IF(AND(D6&gt;0,D7&gt;0),C6+D6,IF(AND(C6&gt;0,C7&gt;0),C6,0))))</f>
        <v>0</v>
      </c>
      <c r="L6" s="134">
        <f aca="true" t="shared" si="1" ref="L6:L13">IF(F6&gt;0,"",IF(E6&gt;0,SUM(C6:E6)+ROUNDDOWN(SUM(C6:E6)/3,0),IF(D6&gt;0,SUM(C6:D6)+ROUNDDOWN(SUM(C6:D6)/2,0)*2,IF(C6&gt;0,C6*4,""))))</f>
      </c>
    </row>
    <row r="7" spans="1:12" ht="36.75" customHeight="1" thickBot="1">
      <c r="A7" s="153"/>
      <c r="B7" s="123">
        <f>Protokoll!T18</f>
        <v>0</v>
      </c>
      <c r="C7" s="22"/>
      <c r="D7" s="15"/>
      <c r="E7" s="15"/>
      <c r="F7" s="15"/>
      <c r="G7" s="16">
        <f>IF(Protokoll!E27=2,Protokoll!O27,IF(Protokoll!E28=2,Protokoll!O28,IF(Protokoll!E29=2,Protokoll!O29,"")))</f>
      </c>
      <c r="H7" s="128">
        <f>IF(K7=0,0,IF(K7=K6,0,IF(K7&gt;K6,1,0)))</f>
        <v>0</v>
      </c>
      <c r="I7" s="146"/>
      <c r="J7" s="17">
        <f t="shared" si="0"/>
        <v>0</v>
      </c>
      <c r="K7" s="132">
        <f>IF(AND(F7&gt;0,F6&gt;0),SUM(C7:G7),IF(AND(E7&gt;0,E6&gt;0),SUM(C7:E7),IF(AND(D7&gt;0,D6&gt;0),C7+D7,IF(AND(C7&gt;0,C6&gt;0),C7,0))))</f>
        <v>0</v>
      </c>
      <c r="L7" s="133">
        <f t="shared" si="1"/>
      </c>
    </row>
    <row r="8" spans="1:12" ht="36.75" customHeight="1">
      <c r="A8" s="147" t="s">
        <v>8</v>
      </c>
      <c r="B8" s="122">
        <f>Protokoll!C19</f>
        <v>0</v>
      </c>
      <c r="C8" s="121"/>
      <c r="D8" s="12"/>
      <c r="E8" s="12"/>
      <c r="F8" s="12"/>
      <c r="G8" s="13">
        <f>IF(Protokoll!E27=3,Protokoll!K27,IF(Protokoll!E28=3,Protokoll!K28,IF(Protokoll!E29=3,Protokoll!K29,"")))</f>
      </c>
      <c r="H8" s="127">
        <f>IF(K8=0,0,IF(K8=K9,0,IF(K8&gt;K9,1,0)))</f>
        <v>0</v>
      </c>
      <c r="I8" s="145">
        <f>ABS(K8-K9)</f>
        <v>0</v>
      </c>
      <c r="J8" s="14">
        <f t="shared" si="0"/>
        <v>0</v>
      </c>
      <c r="K8" s="131">
        <f>IF(AND(F8&gt;0,F9&gt;0),SUM(C8:G8),IF(AND(E8&gt;0,E9&gt;0),SUM(C8:E8),IF(AND(D8&gt;0,D9&gt;0),C8+D8,IF(AND(C8&gt;0,C9&gt;0),C8,0))))</f>
        <v>0</v>
      </c>
      <c r="L8" s="134">
        <f t="shared" si="1"/>
      </c>
    </row>
    <row r="9" spans="1:12" ht="36.75" customHeight="1" thickBot="1">
      <c r="A9" s="153"/>
      <c r="B9" s="123">
        <f>Protokoll!T19</f>
        <v>0</v>
      </c>
      <c r="C9" s="22"/>
      <c r="D9" s="15"/>
      <c r="E9" s="15"/>
      <c r="F9" s="15"/>
      <c r="G9" s="16">
        <f>IF(Protokoll!E27=3,Protokoll!O27,IF(Protokoll!E28=3,Protokoll!O28,IF(Protokoll!E29=3,Protokoll!O29,"")))</f>
      </c>
      <c r="H9" s="128">
        <f>IF(K9=0,0,IF(K9=K8,0,IF(K9&gt;K8,1,0)))</f>
        <v>0</v>
      </c>
      <c r="I9" s="146"/>
      <c r="J9" s="17">
        <f t="shared" si="0"/>
        <v>0</v>
      </c>
      <c r="K9" s="132">
        <f>IF(AND(F9&gt;0,F8&gt;0),SUM(C9:G9),IF(AND(E9&gt;0,E8&gt;0),SUM(C9:E9),IF(AND(D9&gt;0,D8&gt;0),C9+D9,IF(AND(C9&gt;0,C8&gt;0),C9,0))))</f>
        <v>0</v>
      </c>
      <c r="L9" s="133">
        <f t="shared" si="1"/>
      </c>
    </row>
    <row r="10" spans="1:12" ht="36.75" customHeight="1">
      <c r="A10" s="147" t="s">
        <v>9</v>
      </c>
      <c r="B10" s="122">
        <f>Protokoll!C20</f>
        <v>0</v>
      </c>
      <c r="C10" s="121"/>
      <c r="D10" s="12"/>
      <c r="E10" s="12"/>
      <c r="F10" s="12"/>
      <c r="G10" s="13">
        <f>IF(Protokoll!E27=4,Protokoll!K27,IF(Protokoll!E28=4,Protokoll!K28,IF(Protokoll!E29=4,Protokoll!K29,"")))</f>
      </c>
      <c r="H10" s="127">
        <f>IF(K10=0,0,IF(K10=K11,0,IF(K10&gt;K11,1,0)))</f>
        <v>0</v>
      </c>
      <c r="I10" s="145">
        <f>ABS(K10-K11)</f>
        <v>0</v>
      </c>
      <c r="J10" s="14">
        <f t="shared" si="0"/>
        <v>0</v>
      </c>
      <c r="K10" s="131">
        <f>IF(AND(F10&gt;0,F11&gt;0),SUM(C10:G10),IF(AND(E10&gt;0,E11&gt;0),SUM(C10:E10),IF(AND(D10&gt;0,D11&gt;0),C10+D10,IF(AND(C10&gt;0,C11&gt;0),C10,0))))</f>
        <v>0</v>
      </c>
      <c r="L10" s="134">
        <f t="shared" si="1"/>
      </c>
    </row>
    <row r="11" spans="1:12" ht="36.75" customHeight="1" thickBot="1">
      <c r="A11" s="153"/>
      <c r="B11" s="123">
        <f>Protokoll!T20</f>
        <v>0</v>
      </c>
      <c r="C11" s="22"/>
      <c r="D11" s="15"/>
      <c r="E11" s="15"/>
      <c r="F11" s="15"/>
      <c r="G11" s="16">
        <f>IF(Protokoll!E27=4,Protokoll!O27,IF(Protokoll!E28=4,Protokoll!O28,IF(Protokoll!E29=4,Protokoll!O29,"")))</f>
      </c>
      <c r="H11" s="128">
        <f>IF(K11=0,0,IF(K11=K10,0,IF(K11&gt;K10,1,0)))</f>
        <v>0</v>
      </c>
      <c r="I11" s="146"/>
      <c r="J11" s="17">
        <f t="shared" si="0"/>
        <v>0</v>
      </c>
      <c r="K11" s="132">
        <f>IF(AND(F11&gt;0,F10&gt;0),SUM(C11:G11),IF(AND(E11&gt;0,E10&gt;0),SUM(C11:E11),IF(AND(D11&gt;0,D10&gt;0),C11+D11,IF(AND(C11&gt;0,C10&gt;0),C11,0))))</f>
        <v>0</v>
      </c>
      <c r="L11" s="133">
        <f t="shared" si="1"/>
      </c>
    </row>
    <row r="12" spans="1:12" ht="36.75" customHeight="1">
      <c r="A12" s="147" t="s">
        <v>10</v>
      </c>
      <c r="B12" s="122">
        <f>Protokoll!C21</f>
        <v>0</v>
      </c>
      <c r="C12" s="121"/>
      <c r="D12" s="12"/>
      <c r="E12" s="12"/>
      <c r="F12" s="12"/>
      <c r="G12" s="13">
        <f>IF(Protokoll!E27=4,Protokoll!K27,IF(Protokoll!E28=4,Protokoll!K28,IF(Protokoll!E29=4,Protokoll!K29,"")))</f>
      </c>
      <c r="H12" s="127">
        <f>IF(K12=0,0,IF(K12=K13,0,IF(K12&gt;K13,1,0)))</f>
        <v>0</v>
      </c>
      <c r="I12" s="143">
        <f>ABS(K12-K13)</f>
        <v>0</v>
      </c>
      <c r="J12" s="14">
        <f t="shared" si="0"/>
        <v>0</v>
      </c>
      <c r="K12" s="131">
        <f>IF(AND(F12&gt;0,F13&gt;0),SUM(C12:G12),IF(AND(E12&gt;0,E13&gt;0),SUM(C12:E12),IF(AND(D12&gt;0,D13&gt;0),C12+D12,IF(AND(C12&gt;0,C13&gt;0),C12,0))))</f>
        <v>0</v>
      </c>
      <c r="L12" s="134">
        <f t="shared" si="1"/>
      </c>
    </row>
    <row r="13" spans="1:12" ht="36.75" customHeight="1" thickBot="1">
      <c r="A13" s="148"/>
      <c r="B13" s="123">
        <f>Protokoll!T21</f>
        <v>0</v>
      </c>
      <c r="C13" s="22"/>
      <c r="D13" s="15"/>
      <c r="E13" s="15"/>
      <c r="F13" s="15"/>
      <c r="G13" s="16">
        <f>IF(Protokoll!E27=5,Protokoll!O27,IF(Protokoll!E28=5,Protokoll!O28,IF(Protokoll!E29=5,Protokoll!O29,"")))</f>
      </c>
      <c r="H13" s="128">
        <f>IF(K13=0,0,IF(K13=K12,0,IF(K13&gt;K12,1,0)))</f>
        <v>0</v>
      </c>
      <c r="I13" s="144"/>
      <c r="J13" s="17">
        <f t="shared" si="0"/>
        <v>0</v>
      </c>
      <c r="K13" s="132">
        <f>IF(AND(F13&gt;0,F12&gt;0),SUM(C13:G13),IF(AND(E13&gt;0,E12&gt;0),SUM(C13:E13),IF(AND(D13&gt;0,D12&gt;0),C13+D13,IF(AND(C13&gt;0,C12&gt;0),C13,0))))</f>
        <v>0</v>
      </c>
      <c r="L13" s="133">
        <f t="shared" si="1"/>
      </c>
    </row>
    <row r="14" spans="8:11" ht="20.25">
      <c r="H14" s="3"/>
      <c r="J14" s="6"/>
      <c r="K14" s="3"/>
    </row>
  </sheetData>
  <sheetProtection/>
  <mergeCells count="12">
    <mergeCell ref="A8:A9"/>
    <mergeCell ref="I6:I7"/>
    <mergeCell ref="I12:I13"/>
    <mergeCell ref="I10:I11"/>
    <mergeCell ref="I8:I9"/>
    <mergeCell ref="A12:A13"/>
    <mergeCell ref="F1:H1"/>
    <mergeCell ref="L1:L3"/>
    <mergeCell ref="A10:A11"/>
    <mergeCell ref="I4:I5"/>
    <mergeCell ref="A4:A5"/>
    <mergeCell ref="A6:A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4"/>
  <sheetViews>
    <sheetView zoomScale="88" zoomScaleNormal="88" zoomScalePageLayoutView="0" workbookViewId="0" topLeftCell="A1">
      <selection activeCell="I32" sqref="I32"/>
    </sheetView>
  </sheetViews>
  <sheetFormatPr defaultColWidth="11.421875" defaultRowHeight="12.75"/>
  <cols>
    <col min="1" max="1" width="3.8515625" style="0" customWidth="1"/>
    <col min="2" max="2" width="3.8515625" style="23" customWidth="1"/>
    <col min="3" max="3" width="21.140625" style="0" customWidth="1"/>
    <col min="4" max="4" width="1.57421875" style="0" customWidth="1"/>
    <col min="5" max="5" width="4.8515625" style="0" customWidth="1"/>
    <col min="6" max="6" width="1.7109375" style="0" customWidth="1"/>
    <col min="7" max="7" width="5.7109375" style="24" customWidth="1"/>
    <col min="8" max="8" width="5.57421875" style="24" customWidth="1"/>
    <col min="9" max="9" width="5.7109375" style="24" customWidth="1"/>
    <col min="10" max="10" width="6.421875" style="24" customWidth="1"/>
    <col min="11" max="11" width="9.00390625" style="0" customWidth="1"/>
    <col min="12" max="12" width="6.421875" style="0" customWidth="1"/>
    <col min="13" max="13" width="1.57421875" style="4" customWidth="1"/>
    <col min="14" max="14" width="6.421875" style="0" customWidth="1"/>
    <col min="15" max="15" width="9.00390625" style="0" customWidth="1"/>
    <col min="16" max="16" width="5.8515625" style="24" customWidth="1"/>
    <col min="17" max="17" width="6.140625" style="24" customWidth="1"/>
    <col min="18" max="18" width="5.7109375" style="24" customWidth="1"/>
    <col min="19" max="19" width="5.8515625" style="24" customWidth="1"/>
    <col min="20" max="20" width="21.57421875" style="0" customWidth="1"/>
    <col min="21" max="21" width="5.7109375" style="23" customWidth="1"/>
    <col min="22" max="22" width="5.00390625" style="23" customWidth="1"/>
    <col min="23" max="23" width="4.57421875" style="0" customWidth="1"/>
    <col min="24" max="24" width="4.28125" style="0" customWidth="1"/>
    <col min="25" max="25" width="4.421875" style="0" customWidth="1"/>
  </cols>
  <sheetData>
    <row r="1" ht="21.75" customHeight="1"/>
    <row r="2" spans="2:20" ht="15" customHeight="1">
      <c r="B2" s="25"/>
      <c r="G2" s="26"/>
      <c r="H2" s="26"/>
      <c r="I2" s="26"/>
      <c r="J2" s="26"/>
      <c r="K2" s="27"/>
      <c r="M2" s="28"/>
      <c r="N2" s="27"/>
      <c r="O2" s="27"/>
      <c r="P2" s="26"/>
      <c r="R2" s="33" t="s">
        <v>17</v>
      </c>
      <c r="S2" s="34"/>
      <c r="T2" s="35" t="s">
        <v>18</v>
      </c>
    </row>
    <row r="3" spans="2:23" ht="16.5" customHeight="1">
      <c r="B3" s="29"/>
      <c r="C3" s="30"/>
      <c r="D3" s="30"/>
      <c r="E3" s="30"/>
      <c r="F3" s="30"/>
      <c r="G3" s="26"/>
      <c r="H3" s="26"/>
      <c r="I3" s="26"/>
      <c r="J3" s="26"/>
      <c r="K3" s="30"/>
      <c r="L3" s="30"/>
      <c r="M3" s="31"/>
      <c r="N3" s="30"/>
      <c r="O3" s="32"/>
      <c r="R3" s="37"/>
      <c r="S3" s="34"/>
      <c r="T3" s="38"/>
      <c r="U3" s="36"/>
      <c r="V3" s="140"/>
      <c r="W3" s="140"/>
    </row>
    <row r="4" spans="2:23" ht="15" customHeight="1">
      <c r="B4" s="29"/>
      <c r="C4" s="30"/>
      <c r="D4" s="30"/>
      <c r="E4" s="30"/>
      <c r="F4" s="30"/>
      <c r="G4" s="26"/>
      <c r="H4" s="26"/>
      <c r="I4" s="26"/>
      <c r="J4" s="26"/>
      <c r="K4" s="30"/>
      <c r="L4" s="30"/>
      <c r="M4" s="31"/>
      <c r="N4" s="30"/>
      <c r="O4" s="32"/>
      <c r="R4" s="39"/>
      <c r="S4" s="34"/>
      <c r="T4" s="40" t="s">
        <v>12</v>
      </c>
      <c r="U4" s="36"/>
      <c r="V4" s="140"/>
      <c r="W4" s="140"/>
    </row>
    <row r="5" spans="18:23" ht="12" customHeight="1">
      <c r="R5" s="37"/>
      <c r="S5" s="34"/>
      <c r="T5" s="38"/>
      <c r="U5" s="36"/>
      <c r="V5" s="140"/>
      <c r="W5" s="140"/>
    </row>
    <row r="6" spans="18:21" ht="15" customHeight="1">
      <c r="R6" s="39"/>
      <c r="S6" s="34"/>
      <c r="T6" s="139" t="s">
        <v>41</v>
      </c>
      <c r="U6" s="36"/>
    </row>
    <row r="7" spans="11:15" ht="15.75">
      <c r="K7" s="42"/>
      <c r="O7" s="42"/>
    </row>
    <row r="8" spans="18:20" ht="15" customHeight="1" thickBot="1">
      <c r="R8" s="39"/>
      <c r="T8" s="139" t="s">
        <v>42</v>
      </c>
    </row>
    <row r="9" spans="1:24" ht="12.75" customHeight="1">
      <c r="A9" s="43" t="s">
        <v>19</v>
      </c>
      <c r="B9"/>
      <c r="G9"/>
      <c r="H9"/>
      <c r="I9"/>
      <c r="K9" s="44"/>
      <c r="L9" s="8"/>
      <c r="M9" s="45"/>
      <c r="N9" s="8"/>
      <c r="O9" s="44"/>
      <c r="X9" s="46" t="s">
        <v>20</v>
      </c>
    </row>
    <row r="10" spans="1:24" ht="24" customHeight="1">
      <c r="A10" s="158"/>
      <c r="B10" s="158"/>
      <c r="C10" s="158"/>
      <c r="D10" s="158"/>
      <c r="E10" s="158"/>
      <c r="F10" s="158"/>
      <c r="G10" s="158"/>
      <c r="H10" s="158"/>
      <c r="I10" s="158"/>
      <c r="K10" s="47">
        <f>SUM(L17+L18+L19+L20+L21+L27+L28+L29)</f>
        <v>0</v>
      </c>
      <c r="L10" s="48"/>
      <c r="M10" s="49" t="s">
        <v>0</v>
      </c>
      <c r="N10" s="48"/>
      <c r="O10" s="47">
        <f>SUM(N17+N18+N19+N20+N21+N27+N28+N29)</f>
        <v>0</v>
      </c>
      <c r="Q10" s="158"/>
      <c r="R10" s="158"/>
      <c r="S10" s="158"/>
      <c r="T10" s="158"/>
      <c r="U10" s="158"/>
      <c r="V10" s="158"/>
      <c r="W10" s="158"/>
      <c r="X10" s="158"/>
    </row>
    <row r="11" spans="2:15" ht="12.75" customHeight="1" thickBot="1">
      <c r="B11"/>
      <c r="G11"/>
      <c r="H11"/>
      <c r="I11"/>
      <c r="K11" s="50"/>
      <c r="L11" s="8"/>
      <c r="M11" s="9"/>
      <c r="N11" s="8"/>
      <c r="O11" s="50"/>
    </row>
    <row r="12" ht="15.75">
      <c r="M12" s="51"/>
    </row>
    <row r="13" spans="8:17" ht="12" customHeight="1">
      <c r="H13" s="52"/>
      <c r="K13" s="53"/>
      <c r="Q13" s="52"/>
    </row>
    <row r="14" ht="3" customHeight="1" thickBot="1"/>
    <row r="15" spans="3:24" s="54" customFormat="1" ht="19.5" customHeight="1" thickBot="1">
      <c r="C15" s="55"/>
      <c r="D15" s="55"/>
      <c r="E15" s="55"/>
      <c r="F15" s="55"/>
      <c r="G15" s="56">
        <v>1</v>
      </c>
      <c r="H15" s="57">
        <v>2</v>
      </c>
      <c r="I15" s="58">
        <v>3</v>
      </c>
      <c r="J15" s="58">
        <v>4</v>
      </c>
      <c r="K15" s="59" t="s">
        <v>21</v>
      </c>
      <c r="O15" s="60" t="s">
        <v>21</v>
      </c>
      <c r="P15" s="61">
        <v>4</v>
      </c>
      <c r="Q15" s="61">
        <v>3</v>
      </c>
      <c r="R15" s="61">
        <v>2</v>
      </c>
      <c r="S15" s="59">
        <v>1</v>
      </c>
      <c r="T15" s="62"/>
      <c r="U15" s="63"/>
      <c r="V15" s="63"/>
      <c r="W15" s="63"/>
      <c r="X15" s="63"/>
    </row>
    <row r="16" spans="1:22" ht="2.25" customHeight="1" thickBot="1">
      <c r="A16" s="64"/>
      <c r="B16" s="65"/>
      <c r="C16" s="64"/>
      <c r="D16" s="64"/>
      <c r="E16" s="64"/>
      <c r="F16" s="64"/>
      <c r="G16" s="66"/>
      <c r="H16" s="66"/>
      <c r="I16" s="66"/>
      <c r="J16" s="66"/>
      <c r="K16" s="67"/>
      <c r="L16" s="8"/>
      <c r="N16" s="8"/>
      <c r="O16" s="68"/>
      <c r="P16" s="69"/>
      <c r="Q16" s="66"/>
      <c r="R16" s="66"/>
      <c r="S16" s="66"/>
      <c r="T16" s="8"/>
      <c r="U16" s="70"/>
      <c r="V16" s="70"/>
    </row>
    <row r="17" spans="1:24" s="8" customFormat="1" ht="19.5" customHeight="1" thickBot="1">
      <c r="A17" s="71"/>
      <c r="B17" s="72">
        <v>1</v>
      </c>
      <c r="C17" s="162"/>
      <c r="D17" s="163"/>
      <c r="E17" s="163"/>
      <c r="F17" s="164"/>
      <c r="G17" s="117">
        <f>Darstellung!C4</f>
        <v>0</v>
      </c>
      <c r="H17" s="117">
        <f>Darstellung!D4</f>
        <v>0</v>
      </c>
      <c r="I17" s="117">
        <f>Darstellung!E4</f>
        <v>0</v>
      </c>
      <c r="J17" s="117">
        <f>Darstellung!F4</f>
        <v>0</v>
      </c>
      <c r="K17" s="118">
        <f>Darstellung!J4</f>
        <v>0</v>
      </c>
      <c r="L17" s="73" t="str">
        <f>IF(K17&gt;O17,"1","0")</f>
        <v>0</v>
      </c>
      <c r="M17" s="74" t="s">
        <v>0</v>
      </c>
      <c r="N17" s="73" t="str">
        <f>IF(O17&gt;K17,"1","0")</f>
        <v>0</v>
      </c>
      <c r="O17" s="118">
        <f>Darstellung!J5</f>
        <v>0</v>
      </c>
      <c r="P17" s="117">
        <f>Darstellung!F5</f>
        <v>0</v>
      </c>
      <c r="Q17" s="125">
        <f>Darstellung!E5</f>
        <v>0</v>
      </c>
      <c r="R17" s="125">
        <f>Darstellung!D5</f>
        <v>0</v>
      </c>
      <c r="S17" s="126">
        <f>Darstellung!C5</f>
        <v>0</v>
      </c>
      <c r="T17" s="159"/>
      <c r="U17" s="160"/>
      <c r="V17" s="161"/>
      <c r="W17" s="75" t="s">
        <v>6</v>
      </c>
      <c r="X17" s="76"/>
    </row>
    <row r="18" spans="1:24" ht="19.5" customHeight="1" thickBot="1">
      <c r="A18" s="71"/>
      <c r="B18" s="72">
        <v>2</v>
      </c>
      <c r="C18" s="165"/>
      <c r="D18" s="166"/>
      <c r="E18" s="166"/>
      <c r="F18" s="166"/>
      <c r="G18" s="119">
        <f>Darstellung!C6</f>
        <v>0</v>
      </c>
      <c r="H18" s="119">
        <f>Darstellung!D6</f>
        <v>0</v>
      </c>
      <c r="I18" s="119">
        <f>Darstellung!E6</f>
        <v>0</v>
      </c>
      <c r="J18" s="119">
        <f>Darstellung!F6</f>
        <v>0</v>
      </c>
      <c r="K18" s="118">
        <f>Darstellung!J6</f>
        <v>0</v>
      </c>
      <c r="L18" s="73" t="str">
        <f>IF(K18&gt;O18,"1","0")</f>
        <v>0</v>
      </c>
      <c r="M18" s="80" t="s">
        <v>0</v>
      </c>
      <c r="N18" s="73" t="str">
        <f>IF(O18&gt;K18,"1","0")</f>
        <v>0</v>
      </c>
      <c r="O18" s="118">
        <f>Darstellung!J7</f>
        <v>0</v>
      </c>
      <c r="P18" s="117">
        <f>Darstellung!F7</f>
        <v>0</v>
      </c>
      <c r="Q18" s="125">
        <f>Darstellung!E7</f>
        <v>0</v>
      </c>
      <c r="R18" s="125">
        <f>Darstellung!D7</f>
        <v>0</v>
      </c>
      <c r="S18" s="126">
        <f>Darstellung!C7</f>
        <v>0</v>
      </c>
      <c r="T18" s="159"/>
      <c r="U18" s="160"/>
      <c r="V18" s="161"/>
      <c r="W18" s="81" t="s">
        <v>7</v>
      </c>
      <c r="X18" s="71"/>
    </row>
    <row r="19" spans="1:24" ht="19.5" customHeight="1" thickBot="1">
      <c r="A19" s="71"/>
      <c r="B19" s="72">
        <v>3</v>
      </c>
      <c r="C19" s="165"/>
      <c r="D19" s="166"/>
      <c r="E19" s="166"/>
      <c r="F19" s="166"/>
      <c r="G19" s="119">
        <f>Darstellung!C8</f>
        <v>0</v>
      </c>
      <c r="H19" s="119">
        <f>Darstellung!D8</f>
        <v>0</v>
      </c>
      <c r="I19" s="119">
        <f>Darstellung!E8</f>
        <v>0</v>
      </c>
      <c r="J19" s="119">
        <f>Darstellung!F8</f>
        <v>0</v>
      </c>
      <c r="K19" s="118">
        <f>Darstellung!J8</f>
        <v>0</v>
      </c>
      <c r="L19" s="73" t="str">
        <f>IF(K19&gt;O19,"1","0")</f>
        <v>0</v>
      </c>
      <c r="M19" s="80" t="s">
        <v>0</v>
      </c>
      <c r="N19" s="73" t="str">
        <f>IF(O19&gt;K19,"1","0")</f>
        <v>0</v>
      </c>
      <c r="O19" s="118">
        <f>Darstellung!J9</f>
        <v>0</v>
      </c>
      <c r="P19" s="117">
        <f>Darstellung!F9</f>
        <v>0</v>
      </c>
      <c r="Q19" s="125">
        <f>Darstellung!E9</f>
        <v>0</v>
      </c>
      <c r="R19" s="125">
        <f>Darstellung!D9</f>
        <v>0</v>
      </c>
      <c r="S19" s="126">
        <f>Darstellung!C9</f>
        <v>0</v>
      </c>
      <c r="T19" s="159"/>
      <c r="U19" s="160"/>
      <c r="V19" s="161"/>
      <c r="W19" s="81" t="s">
        <v>8</v>
      </c>
      <c r="X19" s="71"/>
    </row>
    <row r="20" spans="1:24" ht="19.5" customHeight="1" thickBot="1">
      <c r="A20" s="71"/>
      <c r="B20" s="72">
        <v>4</v>
      </c>
      <c r="C20" s="165"/>
      <c r="D20" s="166"/>
      <c r="E20" s="166"/>
      <c r="F20" s="166"/>
      <c r="G20" s="119">
        <f>Darstellung!C10</f>
        <v>0</v>
      </c>
      <c r="H20" s="119">
        <f>Darstellung!D10</f>
        <v>0</v>
      </c>
      <c r="I20" s="119">
        <f>Darstellung!E10</f>
        <v>0</v>
      </c>
      <c r="J20" s="119">
        <f>Darstellung!F10</f>
        <v>0</v>
      </c>
      <c r="K20" s="118">
        <f>Darstellung!J10</f>
        <v>0</v>
      </c>
      <c r="L20" s="73" t="str">
        <f>IF(K20&gt;O20,"1","0")</f>
        <v>0</v>
      </c>
      <c r="M20" s="80" t="s">
        <v>0</v>
      </c>
      <c r="N20" s="73" t="str">
        <f>IF(O20&gt;K20,"1","0")</f>
        <v>0</v>
      </c>
      <c r="O20" s="118">
        <f>Darstellung!J11</f>
        <v>0</v>
      </c>
      <c r="P20" s="117">
        <f>Darstellung!F11</f>
        <v>0</v>
      </c>
      <c r="Q20" s="125">
        <f>Darstellung!E11</f>
        <v>0</v>
      </c>
      <c r="R20" s="125">
        <f>Darstellung!D11</f>
        <v>0</v>
      </c>
      <c r="S20" s="126">
        <f>Darstellung!C11</f>
        <v>0</v>
      </c>
      <c r="T20" s="159"/>
      <c r="U20" s="160"/>
      <c r="V20" s="161"/>
      <c r="W20" s="81" t="s">
        <v>9</v>
      </c>
      <c r="X20" s="71"/>
    </row>
    <row r="21" spans="1:24" ht="19.5" customHeight="1" thickBot="1">
      <c r="A21" s="71"/>
      <c r="B21" s="72">
        <v>5</v>
      </c>
      <c r="C21" s="165"/>
      <c r="D21" s="166"/>
      <c r="E21" s="166"/>
      <c r="F21" s="166"/>
      <c r="G21" s="119">
        <f>Darstellung!C12</f>
        <v>0</v>
      </c>
      <c r="H21" s="119">
        <f>Darstellung!D12</f>
        <v>0</v>
      </c>
      <c r="I21" s="119">
        <f>Darstellung!E12</f>
        <v>0</v>
      </c>
      <c r="J21" s="119">
        <f>Darstellung!F12</f>
        <v>0</v>
      </c>
      <c r="K21" s="124">
        <f>Darstellung!J12</f>
        <v>0</v>
      </c>
      <c r="L21" s="82" t="str">
        <f>IF(K21&gt;O21,"1","0")</f>
        <v>0</v>
      </c>
      <c r="M21" s="74" t="s">
        <v>0</v>
      </c>
      <c r="N21" s="82" t="str">
        <f>IF(O21&gt;K21,"1","0")</f>
        <v>0</v>
      </c>
      <c r="O21" s="118">
        <f>Darstellung!J13</f>
        <v>0</v>
      </c>
      <c r="P21" s="117">
        <f>Darstellung!F13</f>
        <v>0</v>
      </c>
      <c r="Q21" s="125">
        <f>Darstellung!E13</f>
        <v>0</v>
      </c>
      <c r="R21" s="125">
        <f>Darstellung!D13</f>
        <v>0</v>
      </c>
      <c r="S21" s="126">
        <f>Darstellung!C13</f>
        <v>0</v>
      </c>
      <c r="T21" s="159"/>
      <c r="U21" s="160"/>
      <c r="V21" s="161"/>
      <c r="W21" s="81" t="s">
        <v>10</v>
      </c>
      <c r="X21" s="71"/>
    </row>
    <row r="22" spans="1:24" ht="4.5" customHeight="1" thickBot="1">
      <c r="A22" s="83"/>
      <c r="B22" s="84"/>
      <c r="C22" s="85" t="s">
        <v>17</v>
      </c>
      <c r="D22" s="85"/>
      <c r="E22" s="85"/>
      <c r="F22" s="85"/>
      <c r="G22" s="86"/>
      <c r="H22" s="86"/>
      <c r="I22" s="86"/>
      <c r="J22" s="86"/>
      <c r="K22" s="87"/>
      <c r="L22" s="88"/>
      <c r="M22" s="87"/>
      <c r="N22" s="88"/>
      <c r="O22" s="87"/>
      <c r="P22" s="86"/>
      <c r="Q22" s="86"/>
      <c r="R22" s="86"/>
      <c r="S22" s="86"/>
      <c r="T22" s="89"/>
      <c r="W22" s="75"/>
      <c r="X22" s="71"/>
    </row>
    <row r="23" spans="1:24" ht="19.5" customHeight="1" thickBot="1">
      <c r="A23" s="71" t="s">
        <v>17</v>
      </c>
      <c r="B23" s="90">
        <v>6</v>
      </c>
      <c r="C23" s="169" t="s">
        <v>17</v>
      </c>
      <c r="D23" s="169"/>
      <c r="E23" s="169"/>
      <c r="F23" s="169"/>
      <c r="G23" s="42"/>
      <c r="H23" s="91" t="s">
        <v>22</v>
      </c>
      <c r="I23" s="42"/>
      <c r="J23" s="42"/>
      <c r="K23" s="124">
        <f>SUM(K17:K21)</f>
        <v>0</v>
      </c>
      <c r="L23" s="87"/>
      <c r="M23" s="80"/>
      <c r="N23" s="87"/>
      <c r="O23" s="124">
        <f>SUM(O17:O21)</f>
        <v>0</v>
      </c>
      <c r="P23" s="42"/>
      <c r="Q23" s="42"/>
      <c r="R23" s="42"/>
      <c r="S23" s="42"/>
      <c r="T23" s="155" t="s">
        <v>17</v>
      </c>
      <c r="U23" s="156"/>
      <c r="V23" s="157"/>
      <c r="W23" s="75">
        <v>6</v>
      </c>
      <c r="X23" s="71" t="s">
        <v>17</v>
      </c>
    </row>
    <row r="24" spans="1:24" ht="19.5" customHeight="1">
      <c r="A24" s="71" t="s">
        <v>17</v>
      </c>
      <c r="B24" s="92">
        <v>7</v>
      </c>
      <c r="C24" s="170"/>
      <c r="D24" s="170"/>
      <c r="E24" s="170"/>
      <c r="F24" s="170"/>
      <c r="G24" s="42"/>
      <c r="H24" s="42"/>
      <c r="I24" s="42"/>
      <c r="J24" s="42"/>
      <c r="K24" s="87"/>
      <c r="L24" s="87"/>
      <c r="M24" s="80"/>
      <c r="N24" s="87"/>
      <c r="O24" s="87"/>
      <c r="P24" s="42"/>
      <c r="Q24" s="42"/>
      <c r="R24" s="42"/>
      <c r="S24" s="42"/>
      <c r="T24" s="155" t="s">
        <v>17</v>
      </c>
      <c r="U24" s="156"/>
      <c r="V24" s="157"/>
      <c r="W24" s="75">
        <v>7</v>
      </c>
      <c r="X24" s="71" t="s">
        <v>17</v>
      </c>
    </row>
    <row r="25" spans="1:24" ht="19.5" customHeight="1">
      <c r="A25" s="71" t="s">
        <v>17</v>
      </c>
      <c r="B25" s="92">
        <v>8</v>
      </c>
      <c r="C25" s="170"/>
      <c r="D25" s="170"/>
      <c r="E25" s="170"/>
      <c r="F25" s="170"/>
      <c r="G25" s="42"/>
      <c r="H25" s="42"/>
      <c r="I25" s="42"/>
      <c r="J25" s="42"/>
      <c r="K25" s="87"/>
      <c r="L25" s="87"/>
      <c r="M25" s="80"/>
      <c r="N25" s="87"/>
      <c r="O25" s="87"/>
      <c r="P25" s="42"/>
      <c r="Q25" s="42"/>
      <c r="R25" s="42"/>
      <c r="S25" s="42"/>
      <c r="T25" s="155"/>
      <c r="U25" s="156"/>
      <c r="V25" s="157"/>
      <c r="W25" s="75">
        <v>8</v>
      </c>
      <c r="X25" s="71" t="s">
        <v>17</v>
      </c>
    </row>
    <row r="26" spans="1:22" ht="3" customHeight="1" thickBot="1">
      <c r="A26" s="41"/>
      <c r="B26" s="80"/>
      <c r="C26" s="41"/>
      <c r="D26" s="41"/>
      <c r="E26" s="41"/>
      <c r="F26" s="41"/>
      <c r="G26" s="34"/>
      <c r="H26" s="34"/>
      <c r="I26" s="34"/>
      <c r="J26" s="34"/>
      <c r="K26" s="41"/>
      <c r="L26" s="41"/>
      <c r="M26" s="41"/>
      <c r="N26" s="41"/>
      <c r="O26" s="41"/>
      <c r="P26" s="34"/>
      <c r="Q26" s="34"/>
      <c r="R26" s="34"/>
      <c r="S26" s="34"/>
      <c r="T26" s="41"/>
      <c r="U26" s="41"/>
      <c r="V26" s="41"/>
    </row>
    <row r="27" spans="1:22" ht="19.5" customHeight="1" thickBot="1">
      <c r="A27" s="41"/>
      <c r="B27" s="93" t="s">
        <v>23</v>
      </c>
      <c r="C27" s="94"/>
      <c r="D27" s="94"/>
      <c r="E27" s="135"/>
      <c r="F27" s="94"/>
      <c r="G27" s="78"/>
      <c r="H27" s="78"/>
      <c r="I27" s="78"/>
      <c r="J27" s="95"/>
      <c r="K27" s="92">
        <f>SUM(G27:J27)</f>
        <v>0</v>
      </c>
      <c r="L27" s="82" t="str">
        <f>IF(K27&gt;O27,"1","0")</f>
        <v>0</v>
      </c>
      <c r="M27" s="74"/>
      <c r="N27" s="73" t="str">
        <f>IF(O27&gt;K27,"1","0")</f>
        <v>0</v>
      </c>
      <c r="O27" s="96">
        <f>SUM(P27:S27)</f>
        <v>0</v>
      </c>
      <c r="P27" s="97"/>
      <c r="Q27" s="78"/>
      <c r="R27" s="78"/>
      <c r="S27" s="78"/>
      <c r="T27" s="41"/>
      <c r="U27" s="41"/>
      <c r="V27" s="41"/>
    </row>
    <row r="28" spans="1:22" ht="19.5" customHeight="1" thickBot="1">
      <c r="A28" s="41"/>
      <c r="B28" s="93" t="s">
        <v>23</v>
      </c>
      <c r="C28" s="94"/>
      <c r="D28" s="94"/>
      <c r="E28" s="135"/>
      <c r="F28" s="94"/>
      <c r="G28" s="78" t="s">
        <v>17</v>
      </c>
      <c r="H28" s="78"/>
      <c r="I28" s="78" t="s">
        <v>17</v>
      </c>
      <c r="J28" s="79"/>
      <c r="K28" s="92">
        <f>SUM(G28:J28)</f>
        <v>0</v>
      </c>
      <c r="L28" s="82" t="str">
        <f>IF(K28&gt;O28,"1","0")</f>
        <v>0</v>
      </c>
      <c r="M28" s="74"/>
      <c r="N28" s="98" t="str">
        <f>IF(O28&gt;K28,"1","0")</f>
        <v>0</v>
      </c>
      <c r="O28" s="96">
        <f>SUM(P28:S28)</f>
        <v>0</v>
      </c>
      <c r="P28" s="77"/>
      <c r="Q28" s="78" t="s">
        <v>17</v>
      </c>
      <c r="R28" s="78"/>
      <c r="S28" s="78"/>
      <c r="T28" s="41"/>
      <c r="U28" s="41"/>
      <c r="V28" s="41"/>
    </row>
    <row r="29" spans="1:22" ht="19.5" customHeight="1" thickBot="1">
      <c r="A29" s="41"/>
      <c r="B29" s="93" t="s">
        <v>23</v>
      </c>
      <c r="C29" s="41"/>
      <c r="D29" s="41"/>
      <c r="E29" s="136"/>
      <c r="F29" s="41"/>
      <c r="G29" s="99"/>
      <c r="H29" s="99"/>
      <c r="I29" s="99" t="s">
        <v>17</v>
      </c>
      <c r="J29" s="99"/>
      <c r="K29" s="92">
        <f>SUM(G29:J29)</f>
        <v>0</v>
      </c>
      <c r="L29" s="82" t="str">
        <f>IF(K29&gt;O29,"1","0")</f>
        <v>0</v>
      </c>
      <c r="M29" s="100"/>
      <c r="N29" s="82" t="str">
        <f>IF(O29&gt;K29,"1","0")</f>
        <v>0</v>
      </c>
      <c r="O29" s="96">
        <f>SUM(P29:S29)</f>
        <v>0</v>
      </c>
      <c r="P29" s="99"/>
      <c r="Q29" s="99"/>
      <c r="R29" s="99"/>
      <c r="S29" s="99"/>
      <c r="U29" s="36"/>
      <c r="V29" s="36"/>
    </row>
    <row r="32" spans="1:24" ht="19.5" customHeight="1">
      <c r="A32" s="167"/>
      <c r="B32" s="167"/>
      <c r="C32" s="167"/>
      <c r="D32" s="167"/>
      <c r="E32" s="167"/>
      <c r="F32" s="101"/>
      <c r="G32" s="102"/>
      <c r="H32" s="102"/>
      <c r="I32" s="102"/>
      <c r="J32" s="102"/>
      <c r="K32" s="7"/>
      <c r="L32" s="7"/>
      <c r="M32" s="103"/>
      <c r="N32" s="7"/>
      <c r="O32" s="7"/>
      <c r="P32" s="102"/>
      <c r="Q32" s="102"/>
      <c r="R32" s="102"/>
      <c r="S32" s="102"/>
      <c r="T32" s="7"/>
      <c r="U32" s="104"/>
      <c r="V32" s="104"/>
      <c r="W32" s="7"/>
      <c r="X32" s="7"/>
    </row>
    <row r="33" spans="3:20" ht="15.75">
      <c r="C33" s="105" t="s">
        <v>24</v>
      </c>
      <c r="D33" s="105"/>
      <c r="E33" s="105"/>
      <c r="F33" s="105"/>
      <c r="G33" s="106" t="s">
        <v>25</v>
      </c>
      <c r="N33" s="168" t="s">
        <v>26</v>
      </c>
      <c r="O33" s="168"/>
      <c r="P33" s="168"/>
      <c r="Q33" s="168"/>
      <c r="T33" s="106" t="s">
        <v>27</v>
      </c>
    </row>
    <row r="34" ht="7.5" customHeight="1"/>
    <row r="35" spans="1:24" ht="14.25" customHeight="1">
      <c r="A35" s="107" t="s">
        <v>14</v>
      </c>
      <c r="B35" s="108"/>
      <c r="C35" s="7"/>
      <c r="D35" s="137" t="s">
        <v>43</v>
      </c>
      <c r="E35" s="7"/>
      <c r="F35" s="7"/>
      <c r="G35" s="102"/>
      <c r="H35" s="102"/>
      <c r="I35" s="102"/>
      <c r="J35" s="102"/>
      <c r="K35" s="142" t="s">
        <v>44</v>
      </c>
      <c r="L35" s="141"/>
      <c r="M35" s="103"/>
      <c r="N35" s="141"/>
      <c r="O35" s="137" t="s">
        <v>45</v>
      </c>
      <c r="P35" s="102"/>
      <c r="Q35" s="102"/>
      <c r="R35" s="102"/>
      <c r="S35" s="102"/>
      <c r="T35" s="7"/>
      <c r="U35" s="104"/>
      <c r="V35" s="104"/>
      <c r="W35" s="7"/>
      <c r="X35" s="7"/>
    </row>
    <row r="36" spans="2:22" s="8" customFormat="1" ht="16.5" customHeight="1">
      <c r="B36" s="109"/>
      <c r="C36" s="87"/>
      <c r="D36" s="87"/>
      <c r="E36" s="87"/>
      <c r="F36" s="87"/>
      <c r="G36" s="42"/>
      <c r="H36" s="42"/>
      <c r="I36" s="42"/>
      <c r="J36" s="42"/>
      <c r="K36" s="87"/>
      <c r="L36" s="87"/>
      <c r="M36" s="110"/>
      <c r="N36" s="87"/>
      <c r="O36" s="87"/>
      <c r="P36" s="111"/>
      <c r="Q36" s="111"/>
      <c r="R36" s="111"/>
      <c r="S36" s="111"/>
      <c r="U36" s="70"/>
      <c r="V36" s="70"/>
    </row>
    <row r="37" spans="1:24" ht="15.75">
      <c r="A37" s="7"/>
      <c r="B37" s="112"/>
      <c r="C37" s="88"/>
      <c r="D37" s="88"/>
      <c r="E37" s="88"/>
      <c r="F37" s="88"/>
      <c r="G37" s="113"/>
      <c r="H37" s="113"/>
      <c r="I37" s="113"/>
      <c r="J37" s="113"/>
      <c r="K37" s="88"/>
      <c r="L37" s="88"/>
      <c r="M37" s="114"/>
      <c r="N37" s="88"/>
      <c r="O37" s="88"/>
      <c r="P37" s="102"/>
      <c r="Q37" s="102"/>
      <c r="R37" s="102"/>
      <c r="S37" s="102"/>
      <c r="T37" s="7"/>
      <c r="U37" s="104"/>
      <c r="V37" s="104"/>
      <c r="W37" s="7"/>
      <c r="X37" s="7"/>
    </row>
    <row r="38" spans="23:24" ht="15.75">
      <c r="W38" s="115"/>
      <c r="X38" s="115"/>
    </row>
    <row r="39" spans="1:24" ht="15.75">
      <c r="A39" s="7"/>
      <c r="B39" s="104"/>
      <c r="C39" s="7"/>
      <c r="D39" s="7"/>
      <c r="E39" s="7"/>
      <c r="F39" s="7"/>
      <c r="G39" s="102"/>
      <c r="H39" s="102"/>
      <c r="I39" s="102"/>
      <c r="J39" s="102"/>
      <c r="K39" s="7"/>
      <c r="L39" s="7"/>
      <c r="M39" s="103"/>
      <c r="N39" s="7"/>
      <c r="O39" s="7"/>
      <c r="P39" s="102"/>
      <c r="Q39" s="102"/>
      <c r="R39" s="102"/>
      <c r="S39" s="102"/>
      <c r="T39" s="7"/>
      <c r="U39" s="104"/>
      <c r="V39" s="104"/>
      <c r="W39" s="7"/>
      <c r="X39" s="7"/>
    </row>
    <row r="40" ht="15.75">
      <c r="X40" s="138" t="s">
        <v>40</v>
      </c>
    </row>
    <row r="41" ht="15.75">
      <c r="C41" t="s">
        <v>17</v>
      </c>
    </row>
    <row r="44" ht="15.75">
      <c r="O44" s="116"/>
    </row>
  </sheetData>
  <sheetProtection/>
  <mergeCells count="20">
    <mergeCell ref="A32:E32"/>
    <mergeCell ref="N33:Q33"/>
    <mergeCell ref="T17:V17"/>
    <mergeCell ref="T18:V18"/>
    <mergeCell ref="T19:V19"/>
    <mergeCell ref="T20:V20"/>
    <mergeCell ref="C23:F23"/>
    <mergeCell ref="C24:F24"/>
    <mergeCell ref="C25:F25"/>
    <mergeCell ref="T24:V24"/>
    <mergeCell ref="T25:V25"/>
    <mergeCell ref="A10:I10"/>
    <mergeCell ref="Q10:X10"/>
    <mergeCell ref="T21:V21"/>
    <mergeCell ref="C17:F17"/>
    <mergeCell ref="C18:F18"/>
    <mergeCell ref="C19:F19"/>
    <mergeCell ref="T23:V23"/>
    <mergeCell ref="C21:F21"/>
    <mergeCell ref="C20:F20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90" r:id="rId4"/>
  <drawing r:id="rId3"/>
  <legacyDrawing r:id="rId2"/>
  <oleObjects>
    <oleObject progId="Word.Picture.8" shapeId="18096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06.8515625" style="0" bestFit="1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39</v>
      </c>
    </row>
    <row r="5" ht="12.75">
      <c r="A5" t="s">
        <v>31</v>
      </c>
    </row>
    <row r="6" ht="12.75">
      <c r="A6" t="s">
        <v>34</v>
      </c>
    </row>
    <row r="7" ht="12.75">
      <c r="A7" t="s">
        <v>33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32</v>
      </c>
    </row>
    <row r="12" ht="12.75">
      <c r="A12" t="s">
        <v>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Otten</dc:creator>
  <cp:keywords/>
  <dc:description/>
  <cp:lastModifiedBy>Jens Voß</cp:lastModifiedBy>
  <cp:lastPrinted>2020-09-29T12:15:25Z</cp:lastPrinted>
  <dcterms:created xsi:type="dcterms:W3CDTF">2002-02-10T13:53:55Z</dcterms:created>
  <dcterms:modified xsi:type="dcterms:W3CDTF">2021-10-03T10:50:15Z</dcterms:modified>
  <cp:category/>
  <cp:version/>
  <cp:contentType/>
  <cp:contentStatus/>
</cp:coreProperties>
</file>